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9615" windowHeight="70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<sst xmlns="http://schemas.openxmlformats.org/spreadsheetml/2006/main" count="57" uniqueCount="56">
  <si>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Nedbørsområde i km2</t>
  </si>
  <si>
    <t>tallene i denne</t>
  </si>
  <si>
    <t>Du må endre</t>
  </si>
  <si>
    <t>Fallhøyde i m</t>
  </si>
  <si>
    <t>Lengde på rørgate i m</t>
  </si>
  <si>
    <t>Virkningsgrad turbin</t>
  </si>
  <si>
    <t>Virkningsgrad generator</t>
  </si>
  <si>
    <t>h</t>
  </si>
  <si>
    <t>Aeral</t>
  </si>
  <si>
    <t>nt</t>
  </si>
  <si>
    <t>ng</t>
  </si>
  <si>
    <t>regn</t>
  </si>
  <si>
    <t>Avrenn</t>
  </si>
  <si>
    <t>Kalkulasjon av effekt fra et mikrokraftverk med dam og rørgate.</t>
  </si>
  <si>
    <t>Navn i formler</t>
  </si>
  <si>
    <t>Beskrivelse</t>
  </si>
  <si>
    <t>v</t>
  </si>
  <si>
    <t>Nedbør pr måned i mm</t>
  </si>
  <si>
    <t>Maks vannhastighet i rør i m/sek</t>
  </si>
  <si>
    <t>L</t>
  </si>
  <si>
    <t>Beregninger:</t>
  </si>
  <si>
    <t>Navnet g i formlen    Pt  =   nt * nr *  g * h * Q  er tyngdekraftens  akselerasjon.   g  =  9,81 m/s2</t>
  </si>
  <si>
    <t xml:space="preserve">  km2</t>
  </si>
  <si>
    <t xml:space="preserve">  mm/mnd</t>
  </si>
  <si>
    <t xml:space="preserve">  %</t>
  </si>
  <si>
    <t xml:space="preserve">  m</t>
  </si>
  <si>
    <t xml:space="preserve">  m/sek</t>
  </si>
  <si>
    <t xml:space="preserve">  Iiter/år</t>
  </si>
  <si>
    <t xml:space="preserve">  sekunder/år</t>
  </si>
  <si>
    <t xml:space="preserve">  l/sek</t>
  </si>
  <si>
    <t xml:space="preserve">  mm</t>
  </si>
  <si>
    <t xml:space="preserve">  W</t>
  </si>
  <si>
    <t xml:space="preserve">  kW</t>
  </si>
  <si>
    <t xml:space="preserve">Antall liter vann pr. år  =    </t>
  </si>
  <si>
    <t xml:space="preserve">Antall sekunder pr. år  =   </t>
  </si>
  <si>
    <t>Vannmengden i liter/sek =</t>
  </si>
  <si>
    <t xml:space="preserve">          Antall liter vann pr år / Antall sekunder pr år  =           Q    =</t>
  </si>
  <si>
    <t xml:space="preserve">                       365dager * 24 timer * 60min * 60sek                   =</t>
  </si>
  <si>
    <t xml:space="preserve">Gjennomsnittlig turbineffekt  i watt,  (på turbinakselen) : </t>
  </si>
  <si>
    <t xml:space="preserve">        P   =   ng * Pt  /1000              =</t>
  </si>
  <si>
    <t>Maks effekt levert til nett fra generatoren i kW :</t>
  </si>
  <si>
    <t xml:space="preserve">Innvendig diameter på rør  i mm     :      </t>
  </si>
  <si>
    <t xml:space="preserve"> d  =    100  *   ROT( Q * 4 / ( PI() * v * 10 ) )        =     </t>
  </si>
  <si>
    <t xml:space="preserve">  (Areal * 1000000 * 100 * 12 * regn / 100)  *  Avrenn  / 100       =</t>
  </si>
  <si>
    <t xml:space="preserve">      Pt  =   nt * nr *  g * h * Q           =</t>
  </si>
  <si>
    <r>
      <t xml:space="preserve">Sett inn nye </t>
    </r>
    <r>
      <rPr>
        <b/>
        <sz val="10"/>
        <rFont val="Arial"/>
        <family val="2"/>
      </rPr>
      <t>Data</t>
    </r>
    <r>
      <rPr>
        <sz val="10"/>
        <rFont val="Arial"/>
        <family val="0"/>
      </rPr>
      <t xml:space="preserve"> i kolonnen over og prøv ditt prosjekt!</t>
    </r>
  </si>
  <si>
    <t>kolonnen i henhold</t>
  </si>
  <si>
    <t>til ditt prosjekt</t>
  </si>
  <si>
    <t xml:space="preserve">   Data:</t>
  </si>
  <si>
    <r>
      <t xml:space="preserve">Beregningene over gjelder en </t>
    </r>
    <r>
      <rPr>
        <b/>
        <sz val="10"/>
        <rFont val="Arial"/>
        <family val="2"/>
      </rPr>
      <t>crossflow</t>
    </r>
    <r>
      <rPr>
        <sz val="10"/>
        <rFont val="Arial"/>
        <family val="0"/>
      </rPr>
      <t xml:space="preserve"> turbin på 12 kW med virkningsgrad på 75% (d.v.s. 16 kW vanneffekt)</t>
    </r>
  </si>
  <si>
    <t>Avrenning i % av nedbør, til vannturbin</t>
  </si>
  <si>
    <t>Gunnar Ettestøl</t>
  </si>
  <si>
    <t>ETTE Elekro</t>
  </si>
  <si>
    <t>Oppsatt av :</t>
  </si>
  <si>
    <t>4985 Vegårshei</t>
  </si>
  <si>
    <t>Tilnærmet beregning av virkningsgrad i rør    :           nr   =      1 - v * L / ( 10 * 10 * 50 )       =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</si>
</sst>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6" fillId="0" borderId="1" xfId="16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7" sqref="H7"/>
    </sheetView>
  </sheetViews>
  <sheetFormatPr defaultColWidth="11.421875" defaultRowHeight="12.75"/>
  <cols>
    <col min="7" max="7" width="12.00390625" style="0" bestFit="1" customWidth="1"/>
    <col min="8" max="8" width="12.7109375" style="0" bestFit="1" customWidth="1"/>
  </cols>
  <sheetData>
    <row r="1" spans="1:9" ht="15">
      <c r="A1" s="2" t="s">
        <v>13</v>
      </c>
      <c r="B1" s="1"/>
      <c r="C1" s="1"/>
      <c r="D1" s="1"/>
      <c r="E1" s="1"/>
      <c r="F1" s="1"/>
      <c r="G1" s="1"/>
      <c r="H1" s="3" t="s">
        <v>53</v>
      </c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3"/>
      <c r="C3" s="3"/>
      <c r="D3" s="3"/>
      <c r="E3" s="3" t="s">
        <v>2</v>
      </c>
      <c r="F3" s="3"/>
      <c r="G3" s="3"/>
      <c r="H3" s="3" t="s">
        <v>51</v>
      </c>
      <c r="I3" s="1"/>
    </row>
    <row r="4" spans="1:9" ht="12.75">
      <c r="A4" s="1"/>
      <c r="B4" s="1"/>
      <c r="C4" s="3"/>
      <c r="D4" s="3"/>
      <c r="E4" s="3" t="s">
        <v>1</v>
      </c>
      <c r="F4" s="3"/>
      <c r="G4" s="1"/>
      <c r="H4" s="3" t="s">
        <v>52</v>
      </c>
      <c r="I4" s="1"/>
    </row>
    <row r="5" spans="1:9" ht="12.75">
      <c r="A5" s="1"/>
      <c r="B5" s="1"/>
      <c r="C5" s="3"/>
      <c r="D5" s="3"/>
      <c r="E5" s="3" t="s">
        <v>46</v>
      </c>
      <c r="F5" s="3"/>
      <c r="G5" s="1"/>
      <c r="H5" s="3" t="s">
        <v>54</v>
      </c>
      <c r="I5" s="1"/>
    </row>
    <row r="6" spans="1:9" ht="12.75">
      <c r="A6" s="1"/>
      <c r="B6" s="1"/>
      <c r="C6" s="3"/>
      <c r="D6" s="3"/>
      <c r="E6" s="3" t="s">
        <v>47</v>
      </c>
      <c r="F6" s="3"/>
      <c r="G6" s="1"/>
      <c r="H6" s="1"/>
      <c r="I6" s="1"/>
    </row>
    <row r="7" spans="1:9" ht="12.75">
      <c r="A7" s="3" t="s">
        <v>15</v>
      </c>
      <c r="B7" s="1"/>
      <c r="C7" s="3"/>
      <c r="D7" s="3" t="s">
        <v>14</v>
      </c>
      <c r="E7" s="4" t="s">
        <v>48</v>
      </c>
      <c r="F7" s="1"/>
      <c r="G7" s="1"/>
      <c r="H7" s="6"/>
      <c r="I7" s="1"/>
    </row>
    <row r="8" spans="1:9" ht="12.75">
      <c r="A8" s="5"/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0</v>
      </c>
      <c r="B9" s="1"/>
      <c r="C9" s="1"/>
      <c r="D9" s="1" t="s">
        <v>8</v>
      </c>
      <c r="E9" s="1">
        <v>3</v>
      </c>
      <c r="F9" s="1" t="s">
        <v>22</v>
      </c>
      <c r="G9" s="1"/>
      <c r="H9" s="1"/>
      <c r="I9" s="1"/>
    </row>
    <row r="10" spans="1:9" ht="12.75">
      <c r="A10" s="1" t="s">
        <v>17</v>
      </c>
      <c r="B10" s="1"/>
      <c r="C10" s="1"/>
      <c r="D10" s="1" t="s">
        <v>11</v>
      </c>
      <c r="E10" s="1">
        <v>125</v>
      </c>
      <c r="F10" s="1" t="s">
        <v>23</v>
      </c>
      <c r="G10" s="1"/>
      <c r="H10" s="1"/>
      <c r="I10" s="1"/>
    </row>
    <row r="11" spans="1:9" ht="12.75">
      <c r="A11" s="1" t="s">
        <v>50</v>
      </c>
      <c r="B11" s="1"/>
      <c r="C11" s="1"/>
      <c r="D11" s="1" t="s">
        <v>12</v>
      </c>
      <c r="E11" s="1">
        <v>60</v>
      </c>
      <c r="F11" s="1" t="s">
        <v>24</v>
      </c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3</v>
      </c>
      <c r="B13" s="1"/>
      <c r="C13" s="1"/>
      <c r="D13" s="1" t="s">
        <v>7</v>
      </c>
      <c r="E13" s="1">
        <v>30</v>
      </c>
      <c r="F13" s="1" t="s">
        <v>25</v>
      </c>
      <c r="G13" s="1"/>
      <c r="H13" s="1"/>
      <c r="I13" s="1"/>
    </row>
    <row r="14" spans="1:9" ht="12.75">
      <c r="A14" s="1" t="s">
        <v>4</v>
      </c>
      <c r="B14" s="1"/>
      <c r="C14" s="1"/>
      <c r="D14" s="1" t="s">
        <v>19</v>
      </c>
      <c r="E14" s="1">
        <v>100</v>
      </c>
      <c r="F14" s="1" t="s">
        <v>25</v>
      </c>
      <c r="G14" s="1"/>
      <c r="H14" s="1"/>
      <c r="I14" s="1"/>
    </row>
    <row r="15" spans="1:9" ht="12.75">
      <c r="A15" s="1" t="s">
        <v>18</v>
      </c>
      <c r="B15" s="1"/>
      <c r="C15" s="1"/>
      <c r="D15" s="1" t="s">
        <v>16</v>
      </c>
      <c r="E15" s="1">
        <v>3</v>
      </c>
      <c r="F15" s="1" t="s">
        <v>26</v>
      </c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 t="s">
        <v>5</v>
      </c>
      <c r="B17" s="1"/>
      <c r="C17" s="1"/>
      <c r="D17" s="1" t="s">
        <v>9</v>
      </c>
      <c r="E17" s="1">
        <v>0.9</v>
      </c>
      <c r="F17" s="1"/>
      <c r="G17" s="1"/>
      <c r="H17" s="1"/>
      <c r="I17" s="1"/>
    </row>
    <row r="18" spans="1:9" ht="12.75">
      <c r="A18" s="1" t="s">
        <v>6</v>
      </c>
      <c r="B18" s="1"/>
      <c r="C18" s="1"/>
      <c r="D18" s="1" t="s">
        <v>10</v>
      </c>
      <c r="E18" s="1">
        <v>0.75</v>
      </c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2" t="s">
        <v>20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2"/>
      <c r="B21" s="1"/>
      <c r="C21" s="1"/>
      <c r="D21" s="1"/>
      <c r="E21" s="1"/>
      <c r="F21" s="1"/>
      <c r="G21" s="1"/>
      <c r="H21" s="1"/>
      <c r="I21" s="1"/>
    </row>
    <row r="22" spans="1:9" ht="12.75">
      <c r="A22" s="1" t="s">
        <v>33</v>
      </c>
      <c r="B22" s="1"/>
      <c r="C22" s="1" t="s">
        <v>43</v>
      </c>
      <c r="D22" s="1"/>
      <c r="E22" s="1"/>
      <c r="F22" s="1"/>
      <c r="G22" s="1"/>
      <c r="H22" s="1">
        <f>(E9*1000000*100*12*E10/100)*E11/100</f>
        <v>2700000000</v>
      </c>
      <c r="I22" s="1" t="s">
        <v>27</v>
      </c>
    </row>
    <row r="23" spans="1:9" ht="12.75">
      <c r="A23" s="1" t="s">
        <v>34</v>
      </c>
      <c r="B23" s="1"/>
      <c r="C23" s="1" t="s">
        <v>37</v>
      </c>
      <c r="D23" s="1"/>
      <c r="E23" s="1"/>
      <c r="F23" s="1"/>
      <c r="G23" s="1"/>
      <c r="H23" s="1">
        <v>31536000</v>
      </c>
      <c r="I23" s="1" t="s">
        <v>28</v>
      </c>
    </row>
    <row r="24" spans="1:9" ht="12.75">
      <c r="A24" s="1" t="s">
        <v>35</v>
      </c>
      <c r="B24" s="1"/>
      <c r="C24" s="1" t="s">
        <v>36</v>
      </c>
      <c r="D24" s="1"/>
      <c r="E24" s="1"/>
      <c r="F24" s="1"/>
      <c r="G24" s="1"/>
      <c r="H24" s="1">
        <f>ROUNDDOWN(H22/H23,0)</f>
        <v>85</v>
      </c>
      <c r="I24" s="1" t="s">
        <v>29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 t="s">
        <v>41</v>
      </c>
      <c r="B26" s="1"/>
      <c r="C26" s="1"/>
      <c r="D26" s="1" t="s">
        <v>42</v>
      </c>
      <c r="E26" s="1"/>
      <c r="F26" s="1"/>
      <c r="G26" s="1"/>
      <c r="H26" s="1">
        <f>ROUND(100*SQRT(H24*4/(PI()*E15*10)),0)</f>
        <v>190</v>
      </c>
      <c r="I26" s="1" t="s">
        <v>30</v>
      </c>
    </row>
    <row r="27" spans="1:9" ht="12.75">
      <c r="A27" s="1" t="s">
        <v>55</v>
      </c>
      <c r="B27" s="1"/>
      <c r="C27" s="1"/>
      <c r="D27" s="1"/>
      <c r="E27" s="1"/>
      <c r="F27" s="1"/>
      <c r="G27" s="1"/>
      <c r="H27" s="1">
        <f>ROUNDDOWN(1-(E15*E14)/(10*10*50),2)</f>
        <v>0.94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 t="s">
        <v>38</v>
      </c>
      <c r="B29" s="1"/>
      <c r="C29" s="1"/>
      <c r="D29" s="1"/>
      <c r="E29" s="1" t="s">
        <v>44</v>
      </c>
      <c r="F29" s="1"/>
      <c r="G29" s="1"/>
      <c r="H29" s="1">
        <f>ROUND(E17*H27*9.81*E13*H24,0)</f>
        <v>21163</v>
      </c>
      <c r="I29" s="1" t="s">
        <v>31</v>
      </c>
    </row>
    <row r="30" spans="1:9" ht="12.75">
      <c r="A30" s="1" t="s">
        <v>40</v>
      </c>
      <c r="B30" s="1"/>
      <c r="C30" s="1"/>
      <c r="D30" s="1"/>
      <c r="E30" s="1" t="s">
        <v>39</v>
      </c>
      <c r="F30" s="1"/>
      <c r="G30" s="1"/>
      <c r="H30" s="1">
        <f>ROUND(E18*H29/1000,1)</f>
        <v>15.9</v>
      </c>
      <c r="I30" s="1" t="s">
        <v>32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 t="s">
        <v>49</v>
      </c>
      <c r="B34" s="1"/>
      <c r="C34" s="1"/>
      <c r="D34" s="1"/>
      <c r="E34" s="1"/>
      <c r="F34" s="1"/>
      <c r="G34" s="1"/>
      <c r="H34" s="1"/>
      <c r="I34" s="1"/>
    </row>
    <row r="35" spans="1:9" ht="12.75">
      <c r="A35" s="1" t="s">
        <v>45</v>
      </c>
      <c r="B35" s="1"/>
      <c r="C35" s="1"/>
      <c r="D35" s="1"/>
      <c r="E35" s="1"/>
      <c r="F35" s="1"/>
      <c r="G35" s="1"/>
      <c r="H35" s="1"/>
      <c r="I35" s="1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Gunnar</cp:lastModifiedBy>
  <cp:lastPrinted>2000-02-20T01:11:30Z</cp:lastPrinted>
  <dcterms:created xsi:type="dcterms:W3CDTF">2000-02-19T14:03:44Z</dcterms:created>
  <dcterms:modified xsi:type="dcterms:W3CDTF">2007-05-26T21:31:08Z</dcterms:modified>
  <cp:category/>
  <cp:version/>
  <cp:contentType/>
  <cp:contentStatus/>
</cp:coreProperties>
</file>